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roy. Inv" sheetId="1" r:id="rId1"/>
    <sheet name="Doc Inv." sheetId="2" r:id="rId2"/>
  </sheets>
  <externalReferences>
    <externalReference r:id="rId5"/>
  </externalReferences>
  <definedNames>
    <definedName name="_xlnm.Print_Area" localSheetId="1">'Doc Inv.'!$A$1:$F$47</definedName>
    <definedName name="_xlnm.Print_Area" localSheetId="0">'Proy. Inv'!$A$1:$J$80</definedName>
  </definedNames>
  <calcPr fullCalcOnLoad="1"/>
</workbook>
</file>

<file path=xl/sharedStrings.xml><?xml version="1.0" encoding="utf-8"?>
<sst xmlns="http://schemas.openxmlformats.org/spreadsheetml/2006/main" count="99" uniqueCount="36">
  <si>
    <t>PROYECTOS FINANCIADOS  Y DOCENTES INVESTIGADORES</t>
  </si>
  <si>
    <t>Facultades</t>
  </si>
  <si>
    <t>Total</t>
  </si>
  <si>
    <t>Financiador</t>
  </si>
  <si>
    <t>Agronomía</t>
  </si>
  <si>
    <t>Ciencias</t>
  </si>
  <si>
    <t>Ciencias Forestales</t>
  </si>
  <si>
    <t>Economía y Planificación</t>
  </si>
  <si>
    <t>Industria Alimentaria</t>
  </si>
  <si>
    <t>Ingeniería Agricola</t>
  </si>
  <si>
    <t>Pesquería</t>
  </si>
  <si>
    <t>Zootecnia</t>
  </si>
  <si>
    <t xml:space="preserve">Proyectos Financiados por Innovate </t>
  </si>
  <si>
    <t xml:space="preserve"> Innovate </t>
  </si>
  <si>
    <t xml:space="preserve">Proyectos Financiados por Fondecyt </t>
  </si>
  <si>
    <t xml:space="preserve"> Fondecyt </t>
  </si>
  <si>
    <t>Proyectos Financiados por Fondecyt - Programas</t>
  </si>
  <si>
    <t>Fondecyt - Programas</t>
  </si>
  <si>
    <t xml:space="preserve">Proyectos Financiados por Pinia </t>
  </si>
  <si>
    <t xml:space="preserve"> Pinia </t>
  </si>
  <si>
    <t xml:space="preserve">Proyectos Financiados por Fontagro </t>
  </si>
  <si>
    <t xml:space="preserve"> Fontagro </t>
  </si>
  <si>
    <t>Dirección de Gestión de la Investigación</t>
  </si>
  <si>
    <t>Estado de los Proyectos</t>
  </si>
  <si>
    <t>Cierre 2018</t>
  </si>
  <si>
    <t>En Ejecución</t>
  </si>
  <si>
    <t>Evento 2018</t>
  </si>
  <si>
    <t xml:space="preserve">Docentes </t>
  </si>
  <si>
    <t>Inv.     Repatriado</t>
  </si>
  <si>
    <t>Docentes Investigador</t>
  </si>
  <si>
    <t>DOCENTES INVESTIGADORES POR FACULTAD REGISTRADO EN EL REGINA DURANTE EL PERIODO 2018</t>
  </si>
  <si>
    <t>F</t>
  </si>
  <si>
    <t>M</t>
  </si>
  <si>
    <t>TOTAL</t>
  </si>
  <si>
    <t>%</t>
  </si>
  <si>
    <t>Porcentaje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</si>
</sst>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Calibri"/>
      <family val="0"/>
    </font>
    <font>
      <b/>
      <sz val="14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/>
      <top style="thin"/>
      <bottom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/>
      <bottom style="double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42" fillId="0" borderId="0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top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top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10" fontId="0" fillId="0" borderId="0" xfId="53" applyNumberFormat="1" applyFont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3" fillId="0" borderId="14" xfId="0" applyFont="1" applyBorder="1" applyAlignment="1">
      <alignment wrapText="1"/>
    </xf>
    <xf numFmtId="0" fontId="43" fillId="0" borderId="2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wrapText="1"/>
    </xf>
    <xf numFmtId="0" fontId="43" fillId="0" borderId="21" xfId="0" applyFont="1" applyBorder="1" applyAlignment="1">
      <alignment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3" fillId="33" borderId="15" xfId="0" applyFont="1" applyFill="1" applyBorder="1" applyAlignment="1">
      <alignment wrapText="1"/>
    </xf>
    <xf numFmtId="0" fontId="43" fillId="33" borderId="12" xfId="0" applyFont="1" applyFill="1" applyBorder="1" applyAlignment="1">
      <alignment horizontal="center" wrapText="1"/>
    </xf>
    <xf numFmtId="0" fontId="43" fillId="33" borderId="2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3" fillId="0" borderId="28" xfId="0" applyFont="1" applyBorder="1" applyAlignment="1">
      <alignment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wrapText="1"/>
    </xf>
    <xf numFmtId="0" fontId="4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5" fillId="33" borderId="12" xfId="0" applyFont="1" applyFill="1" applyBorder="1" applyAlignment="1">
      <alignment horizontal="center" vertical="center"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0" fontId="45" fillId="0" borderId="12" xfId="53" applyNumberFormat="1" applyFont="1" applyBorder="1" applyAlignment="1">
      <alignment horizontal="center"/>
    </xf>
    <xf numFmtId="10" fontId="0" fillId="0" borderId="0" xfId="53" applyNumberFormat="1" applyFont="1" applyAlignment="1">
      <alignment/>
    </xf>
    <xf numFmtId="0" fontId="46" fillId="0" borderId="15" xfId="0" applyFont="1" applyBorder="1" applyAlignment="1">
      <alignment/>
    </xf>
    <xf numFmtId="0" fontId="46" fillId="0" borderId="15" xfId="0" applyFont="1" applyBorder="1" applyAlignment="1">
      <alignment horizontal="center" vertical="center"/>
    </xf>
    <xf numFmtId="10" fontId="45" fillId="0" borderId="15" xfId="53" applyNumberFormat="1" applyFont="1" applyBorder="1" applyAlignment="1">
      <alignment horizontal="center"/>
    </xf>
    <xf numFmtId="0" fontId="45" fillId="0" borderId="32" xfId="0" applyFont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9" fontId="45" fillId="0" borderId="32" xfId="0" applyNumberFormat="1" applyFont="1" applyBorder="1" applyAlignment="1">
      <alignment horizontal="center"/>
    </xf>
    <xf numFmtId="10" fontId="45" fillId="0" borderId="32" xfId="53" applyNumberFormat="1" applyFont="1" applyBorder="1" applyAlignment="1">
      <alignment horizontal="center" vertical="center"/>
    </xf>
    <xf numFmtId="9" fontId="45" fillId="0" borderId="32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Financiador de Proyectos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35"/>
          <c:y val="0.13625"/>
          <c:w val="0.93325"/>
          <c:h val="0.665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'Proy. Inv'!$L$6:$L$10</c:f>
              <c:strCache/>
            </c:strRef>
          </c:cat>
          <c:val>
            <c:numRef>
              <c:f>'Proy. Inv'!$N$6:$N$10</c:f>
              <c:numCache/>
            </c:numRef>
          </c:val>
        </c:ser>
      </c:pie3DChart>
      <c:spPr>
        <a:solidFill>
          <a:srgbClr val="F8CBA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8"/>
          <c:y val="0.77925"/>
          <c:w val="0.96"/>
          <c:h val="0.203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4B183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Proyectos por Facultades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19"/>
      <c:depthPercent val="100"/>
      <c:rAngAx val="1"/>
    </c:view3D>
    <c:plotArea>
      <c:layout>
        <c:manualLayout>
          <c:xMode val="edge"/>
          <c:yMode val="edge"/>
          <c:x val="0.00625"/>
          <c:y val="0.1235"/>
          <c:w val="0.988"/>
          <c:h val="0.610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'Proy. Inv'!$P$6:$P$13</c:f>
              <c:strCache/>
            </c:strRef>
          </c:cat>
          <c:val>
            <c:numRef>
              <c:f>'Proy. Inv'!$R$6:$R$13</c:f>
              <c:numCache/>
            </c:numRef>
          </c:val>
        </c:ser>
        <c:firstSliceAng val="19"/>
      </c:pie3DChart>
      <c:spPr>
        <a:solidFill>
          <a:srgbClr val="F8CBA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4"/>
          <c:y val="0.7595"/>
          <c:w val="0.94"/>
          <c:h val="0.2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4B183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Docentes Investigador por Facultad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375"/>
          <c:y val="0.10275"/>
          <c:w val="0.99875"/>
          <c:h val="0.61425"/>
        </c:manualLayout>
      </c:layout>
      <c:pie3DChart>
        <c:varyColors val="1"/>
        <c:ser>
          <c:idx val="0"/>
          <c:order val="0"/>
          <c:tx>
            <c:strRef>
              <c:f>'Proy. Inv'!$P$16:$P$22</c:f>
              <c:strCache>
                <c:ptCount val="1"/>
                <c:pt idx="0">
                  <c:v>Agronomía Ciencias Ciencias Forestales Economía y Planificación Ingeniería Agricola Pesquería Zootecnia</c:v>
                </c:pt>
              </c:strCache>
            </c:strRef>
          </c:tx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'Proy. Inv'!$B$23:$J$23</c:f>
              <c:strCache/>
            </c:strRef>
          </c:cat>
          <c:val>
            <c:numRef>
              <c:f>'Proy. Inv'!$R$16:$R$22</c:f>
              <c:numCache/>
            </c:numRef>
          </c:val>
        </c:ser>
      </c:pie3DChart>
      <c:spPr>
        <a:solidFill>
          <a:srgbClr val="F8CBA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2"/>
          <c:y val="0.74825"/>
          <c:w val="0.988"/>
          <c:h val="0.23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4B183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Estados de los Proyecetos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475"/>
          <c:y val="0.147"/>
          <c:w val="0.951"/>
          <c:h val="0.679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'Proy. Inv'!$L$16:$L$19</c:f>
              <c:strCache/>
            </c:strRef>
          </c:cat>
          <c:val>
            <c:numRef>
              <c:f>'Proy. Inv'!$N$16:$N$19</c:f>
              <c:numCache/>
            </c:numRef>
          </c:val>
        </c:ser>
      </c:pie3DChart>
      <c:spPr>
        <a:solidFill>
          <a:srgbClr val="F8CBA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775"/>
          <c:y val="0.90325"/>
          <c:w val="0.66025"/>
          <c:h val="0.07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4B183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Docentes Investigadores</a:t>
            </a:r>
          </a:p>
        </c:rich>
      </c:tx>
      <c:layout>
        <c:manualLayout>
          <c:xMode val="factor"/>
          <c:yMode val="factor"/>
          <c:x val="-0.00225"/>
          <c:y val="-0.008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275"/>
          <c:y val="0.167"/>
          <c:w val="0.9495"/>
          <c:h val="0.603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8"/>
            <c:spPr>
              <a:solidFill>
                <a:srgbClr val="5B9BD5"/>
              </a:solidFill>
              <a:ln w="25400">
                <a:solidFill>
                  <a:srgbClr val="33CCCC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66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'Doc Inv.'!$J$4:$K$4</c:f>
              <c:strCache/>
            </c:strRef>
          </c:cat>
          <c:val>
            <c:numRef>
              <c:f>'Doc Inv.'!$J$5:$K$5</c:f>
              <c:numCache/>
            </c:numRef>
          </c:val>
        </c:ser>
      </c:pie3DChart>
      <c:spPr>
        <a:solidFill>
          <a:srgbClr val="F8CBA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275"/>
          <c:y val="0.8805"/>
          <c:w val="0.11025"/>
          <c:h val="0.09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4B183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Facultades %</a:t>
            </a:r>
          </a:p>
        </c:rich>
      </c:tx>
      <c:layout>
        <c:manualLayout>
          <c:xMode val="factor"/>
          <c:yMode val="factor"/>
          <c:x val="-0.00425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875"/>
          <c:y val="0.158"/>
          <c:w val="0.9825"/>
          <c:h val="0.55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'Doc Inv.'!$J$7:$J$14</c:f>
              <c:strCache/>
            </c:strRef>
          </c:cat>
          <c:val>
            <c:numRef>
              <c:f>'Doc Inv.'!$K$7:$K$14</c:f>
              <c:numCache/>
            </c:numRef>
          </c:val>
        </c:ser>
      </c:pie3DChart>
      <c:spPr>
        <a:solidFill>
          <a:srgbClr val="F8CBA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1425"/>
          <c:w val="0.9935"/>
          <c:h val="0.16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4B183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29</xdr:row>
      <xdr:rowOff>9525</xdr:rowOff>
    </xdr:from>
    <xdr:to>
      <xdr:col>3</xdr:col>
      <xdr:colOff>190500</xdr:colOff>
      <xdr:row>44</xdr:row>
      <xdr:rowOff>0</xdr:rowOff>
    </xdr:to>
    <xdr:graphicFrame>
      <xdr:nvGraphicFramePr>
        <xdr:cNvPr id="1" name="Gráfico 1"/>
        <xdr:cNvGraphicFramePr/>
      </xdr:nvGraphicFramePr>
      <xdr:xfrm>
        <a:off x="114300" y="7439025"/>
        <a:ext cx="46005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29</xdr:row>
      <xdr:rowOff>0</xdr:rowOff>
    </xdr:from>
    <xdr:to>
      <xdr:col>9</xdr:col>
      <xdr:colOff>695325</xdr:colOff>
      <xdr:row>44</xdr:row>
      <xdr:rowOff>0</xdr:rowOff>
    </xdr:to>
    <xdr:graphicFrame>
      <xdr:nvGraphicFramePr>
        <xdr:cNvPr id="2" name="Gráfico 2"/>
        <xdr:cNvGraphicFramePr/>
      </xdr:nvGraphicFramePr>
      <xdr:xfrm>
        <a:off x="5248275" y="7429500"/>
        <a:ext cx="48291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685800</xdr:colOff>
      <xdr:row>46</xdr:row>
      <xdr:rowOff>190500</xdr:rowOff>
    </xdr:from>
    <xdr:to>
      <xdr:col>9</xdr:col>
      <xdr:colOff>647700</xdr:colOff>
      <xdr:row>61</xdr:row>
      <xdr:rowOff>180975</xdr:rowOff>
    </xdr:to>
    <xdr:graphicFrame>
      <xdr:nvGraphicFramePr>
        <xdr:cNvPr id="3" name="Gráfico 3"/>
        <xdr:cNvGraphicFramePr/>
      </xdr:nvGraphicFramePr>
      <xdr:xfrm>
        <a:off x="5210175" y="10858500"/>
        <a:ext cx="481965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47</xdr:row>
      <xdr:rowOff>0</xdr:rowOff>
    </xdr:from>
    <xdr:to>
      <xdr:col>3</xdr:col>
      <xdr:colOff>161925</xdr:colOff>
      <xdr:row>61</xdr:row>
      <xdr:rowOff>76200</xdr:rowOff>
    </xdr:to>
    <xdr:graphicFrame>
      <xdr:nvGraphicFramePr>
        <xdr:cNvPr id="4" name="Gráfico 4"/>
        <xdr:cNvGraphicFramePr/>
      </xdr:nvGraphicFramePr>
      <xdr:xfrm>
        <a:off x="123825" y="10858500"/>
        <a:ext cx="45624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15</xdr:row>
      <xdr:rowOff>180975</xdr:rowOff>
    </xdr:from>
    <xdr:to>
      <xdr:col>5</xdr:col>
      <xdr:colOff>419100</xdr:colOff>
      <xdr:row>27</xdr:row>
      <xdr:rowOff>123825</xdr:rowOff>
    </xdr:to>
    <xdr:graphicFrame>
      <xdr:nvGraphicFramePr>
        <xdr:cNvPr id="1" name="Gráfico 1"/>
        <xdr:cNvGraphicFramePr/>
      </xdr:nvGraphicFramePr>
      <xdr:xfrm>
        <a:off x="685800" y="3562350"/>
        <a:ext cx="44958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29</xdr:row>
      <xdr:rowOff>28575</xdr:rowOff>
    </xdr:from>
    <xdr:to>
      <xdr:col>5</xdr:col>
      <xdr:colOff>428625</xdr:colOff>
      <xdr:row>42</xdr:row>
      <xdr:rowOff>38100</xdr:rowOff>
    </xdr:to>
    <xdr:graphicFrame>
      <xdr:nvGraphicFramePr>
        <xdr:cNvPr id="2" name="Gráfico 2"/>
        <xdr:cNvGraphicFramePr/>
      </xdr:nvGraphicFramePr>
      <xdr:xfrm>
        <a:off x="685800" y="6076950"/>
        <a:ext cx="45053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8\final%20impre\9%20Otros%20dat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CIONALES 2018"/>
      <sheetName val="INTERNACIONAL 2018"/>
      <sheetName val="Proy. Inv"/>
      <sheetName val="Doc Inv."/>
      <sheetName val="Becas 18"/>
      <sheetName val="Comedor 18"/>
      <sheetName val="Medico 18"/>
      <sheetName val="Inmubles 18"/>
      <sheetName val="Transporte 18"/>
      <sheetName val="Transporte 18 (2)"/>
      <sheetName val="MOBILIARIO BAN 18"/>
      <sheetName val="suscripciones ban 18"/>
      <sheetName val="Proyect Inver 2018"/>
      <sheetName val="Computadoras"/>
    </sheetNames>
    <sheetDataSet>
      <sheetData sheetId="2">
        <row r="6">
          <cell r="L6" t="str">
            <v> Innovate </v>
          </cell>
          <cell r="N6">
            <v>0.35714285714285715</v>
          </cell>
          <cell r="P6" t="str">
            <v>Agronomía</v>
          </cell>
          <cell r="R6">
            <v>0.16666666666666666</v>
          </cell>
        </row>
        <row r="7">
          <cell r="L7" t="str">
            <v> Fondecyt </v>
          </cell>
          <cell r="N7">
            <v>0.21428571428571427</v>
          </cell>
          <cell r="P7" t="str">
            <v>Ciencias</v>
          </cell>
          <cell r="R7">
            <v>0.2976190476190476</v>
          </cell>
        </row>
        <row r="8">
          <cell r="L8" t="str">
            <v>Fondecyt - Programas</v>
          </cell>
          <cell r="N8">
            <v>0.16666666666666666</v>
          </cell>
          <cell r="P8" t="str">
            <v>Ciencias Forestales</v>
          </cell>
          <cell r="R8">
            <v>0.047619047619047616</v>
          </cell>
        </row>
        <row r="9">
          <cell r="L9" t="str">
            <v> Pinia </v>
          </cell>
          <cell r="N9">
            <v>0.23809523809523808</v>
          </cell>
          <cell r="P9" t="str">
            <v>Economía y Planificación</v>
          </cell>
          <cell r="R9">
            <v>0.03571428571428571</v>
          </cell>
        </row>
        <row r="10">
          <cell r="L10" t="str">
            <v> Fontagro </v>
          </cell>
          <cell r="N10">
            <v>0.023809523809523808</v>
          </cell>
          <cell r="P10" t="str">
            <v>Industria Alimentaria</v>
          </cell>
          <cell r="R10">
            <v>0.17857142857142858</v>
          </cell>
        </row>
        <row r="11">
          <cell r="P11" t="str">
            <v>Ingeniería Agricola</v>
          </cell>
          <cell r="R11">
            <v>0.047619047619047616</v>
          </cell>
        </row>
        <row r="12">
          <cell r="P12" t="str">
            <v>Pesquería</v>
          </cell>
          <cell r="R12">
            <v>0.023809523809523808</v>
          </cell>
        </row>
        <row r="13">
          <cell r="P13" t="str">
            <v>Zootecnia</v>
          </cell>
          <cell r="R13">
            <v>0.20238095238095238</v>
          </cell>
        </row>
        <row r="16">
          <cell r="L16" t="str">
            <v>Cierre 2018</v>
          </cell>
          <cell r="N16">
            <v>0.15476190476190477</v>
          </cell>
          <cell r="P16" t="str">
            <v>Agronomía</v>
          </cell>
          <cell r="R16">
            <v>0.2028985507246377</v>
          </cell>
        </row>
        <row r="17">
          <cell r="L17" t="str">
            <v>En Ejecución</v>
          </cell>
          <cell r="N17">
            <v>0.3333333333333333</v>
          </cell>
          <cell r="P17" t="str">
            <v>Ciencias</v>
          </cell>
          <cell r="R17">
            <v>0.36231884057971014</v>
          </cell>
        </row>
        <row r="18">
          <cell r="L18" t="str">
            <v>Evento 2018</v>
          </cell>
          <cell r="N18">
            <v>0.011904761904761904</v>
          </cell>
          <cell r="P18" t="str">
            <v>Ciencias Forestales</v>
          </cell>
          <cell r="R18">
            <v>0.057971014492753624</v>
          </cell>
        </row>
        <row r="19">
          <cell r="L19" t="str">
            <v>Total</v>
          </cell>
          <cell r="N19">
            <v>0.5</v>
          </cell>
          <cell r="P19" t="str">
            <v>Economía y Planificación</v>
          </cell>
          <cell r="R19">
            <v>0.043478260869565216</v>
          </cell>
        </row>
        <row r="20">
          <cell r="P20" t="str">
            <v>Ingeniería Agricola</v>
          </cell>
          <cell r="R20">
            <v>0.057971014492753624</v>
          </cell>
        </row>
        <row r="21">
          <cell r="P21" t="str">
            <v>Pesquería</v>
          </cell>
          <cell r="R21">
            <v>0.028985507246376812</v>
          </cell>
        </row>
        <row r="22">
          <cell r="P22" t="str">
            <v>Zootecnia</v>
          </cell>
          <cell r="R22">
            <v>0.2463768115942029</v>
          </cell>
        </row>
        <row r="23">
          <cell r="B23" t="str">
            <v>Agronomía</v>
          </cell>
          <cell r="C23" t="str">
            <v>Ciencias</v>
          </cell>
          <cell r="D23" t="str">
            <v>Ciencias Forestales</v>
          </cell>
          <cell r="E23" t="str">
            <v>Economía y Planificación</v>
          </cell>
          <cell r="F23" t="str">
            <v>Industria Alimentaria</v>
          </cell>
          <cell r="G23" t="str">
            <v>Ingeniería Agricola</v>
          </cell>
          <cell r="H23" t="str">
            <v>Pesquería</v>
          </cell>
          <cell r="I23" t="str">
            <v>Zootecnia</v>
          </cell>
          <cell r="J23" t="str">
            <v>Inv.     Repatriado</v>
          </cell>
        </row>
      </sheetData>
      <sheetData sheetId="3">
        <row r="4">
          <cell r="J4" t="str">
            <v>F</v>
          </cell>
          <cell r="K4" t="str">
            <v>M</v>
          </cell>
        </row>
        <row r="5">
          <cell r="J5">
            <v>0.3902439024390244</v>
          </cell>
          <cell r="K5">
            <v>0.6097560975609756</v>
          </cell>
        </row>
        <row r="7">
          <cell r="J7" t="str">
            <v>Agronomía</v>
          </cell>
          <cell r="K7">
            <v>0.2073170731707317</v>
          </cell>
        </row>
        <row r="8">
          <cell r="J8" t="str">
            <v>Ciencias</v>
          </cell>
          <cell r="K8">
            <v>0.18292682926829268</v>
          </cell>
        </row>
        <row r="9">
          <cell r="J9" t="str">
            <v>Ciencias Forestales</v>
          </cell>
          <cell r="K9">
            <v>0.06097560975609756</v>
          </cell>
        </row>
        <row r="10">
          <cell r="J10" t="str">
            <v>Economía y Planificación</v>
          </cell>
          <cell r="K10">
            <v>0.036585365853658534</v>
          </cell>
        </row>
        <row r="11">
          <cell r="J11" t="str">
            <v>Industria Alimentaria</v>
          </cell>
          <cell r="K11">
            <v>0.2682926829268293</v>
          </cell>
        </row>
        <row r="12">
          <cell r="J12" t="str">
            <v>Ingeniería Agricola</v>
          </cell>
          <cell r="K12">
            <v>0.04878048780487805</v>
          </cell>
        </row>
        <row r="13">
          <cell r="J13" t="str">
            <v>Pesquería</v>
          </cell>
          <cell r="K13">
            <v>0.036585365853658534</v>
          </cell>
        </row>
        <row r="14">
          <cell r="J14" t="str">
            <v>Zootecnia</v>
          </cell>
          <cell r="K14">
            <v>0.15853658536585366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view="pageBreakPreview" zoomScale="80" zoomScaleNormal="90" zoomScaleSheetLayoutView="80" zoomScalePageLayoutView="0" workbookViewId="0" topLeftCell="A1">
      <selection activeCell="D76" sqref="D76"/>
    </sheetView>
  </sheetViews>
  <sheetFormatPr defaultColWidth="11.421875" defaultRowHeight="15"/>
  <cols>
    <col min="1" max="1" width="45.00390625" style="2" customWidth="1"/>
    <col min="2" max="4" width="11.421875" style="43" customWidth="1"/>
    <col min="5" max="5" width="14.28125" style="43" customWidth="1"/>
    <col min="6" max="6" width="12.8515625" style="43" customWidth="1"/>
    <col min="7" max="9" width="11.421875" style="43" customWidth="1"/>
    <col min="10" max="10" width="17.00390625" style="48" customWidth="1"/>
    <col min="11" max="11" width="5.57421875" style="2" customWidth="1"/>
    <col min="12" max="12" width="15.28125" style="3" customWidth="1"/>
    <col min="13" max="13" width="8.140625" style="2" customWidth="1"/>
    <col min="14" max="15" width="11.421875" style="2" customWidth="1"/>
    <col min="16" max="16" width="12.7109375" style="4" customWidth="1"/>
    <col min="17" max="20" width="11.421875" style="2" customWidth="1"/>
  </cols>
  <sheetData>
    <row r="1" spans="1:10" ht="12" customHeight="1" thickTop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4" spans="1:10" ht="15">
      <c r="A4" s="6"/>
      <c r="B4" s="7" t="s">
        <v>1</v>
      </c>
      <c r="C4" s="7"/>
      <c r="D4" s="7"/>
      <c r="E4" s="7"/>
      <c r="F4" s="7"/>
      <c r="G4" s="7"/>
      <c r="H4" s="7"/>
      <c r="I4" s="7"/>
      <c r="J4" s="8" t="s">
        <v>2</v>
      </c>
    </row>
    <row r="5" spans="1:10" ht="35.25" customHeight="1" thickBot="1">
      <c r="A5" s="9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1"/>
    </row>
    <row r="6" spans="1:18" ht="19.5" customHeight="1" thickTop="1">
      <c r="A6" s="12" t="s">
        <v>12</v>
      </c>
      <c r="B6" s="13">
        <v>5</v>
      </c>
      <c r="C6" s="13">
        <v>11</v>
      </c>
      <c r="D6" s="13">
        <v>2</v>
      </c>
      <c r="E6" s="13">
        <v>0</v>
      </c>
      <c r="F6" s="13">
        <v>10</v>
      </c>
      <c r="G6" s="13">
        <v>0</v>
      </c>
      <c r="H6" s="13">
        <v>1</v>
      </c>
      <c r="I6" s="13">
        <v>1</v>
      </c>
      <c r="J6" s="14">
        <f>SUM(B6:I6)</f>
        <v>30</v>
      </c>
      <c r="L6" s="15" t="s">
        <v>13</v>
      </c>
      <c r="M6" s="16">
        <v>30</v>
      </c>
      <c r="N6" s="17">
        <f>M6/$M$11</f>
        <v>0.35714285714285715</v>
      </c>
      <c r="O6" s="17"/>
      <c r="P6" s="18" t="s">
        <v>4</v>
      </c>
      <c r="Q6" s="19">
        <v>14</v>
      </c>
      <c r="R6" s="17">
        <f>Q6/$Q$14</f>
        <v>0.16666666666666666</v>
      </c>
    </row>
    <row r="7" spans="1:18" ht="19.5" customHeight="1">
      <c r="A7" s="20" t="s">
        <v>14</v>
      </c>
      <c r="B7" s="21">
        <v>3</v>
      </c>
      <c r="C7" s="21">
        <v>5</v>
      </c>
      <c r="D7" s="21">
        <v>2</v>
      </c>
      <c r="E7" s="21">
        <v>1</v>
      </c>
      <c r="F7" s="21">
        <v>1</v>
      </c>
      <c r="G7" s="21">
        <v>3</v>
      </c>
      <c r="H7" s="21">
        <v>1</v>
      </c>
      <c r="I7" s="21">
        <v>2</v>
      </c>
      <c r="J7" s="22">
        <f>SUM(B7:I7)</f>
        <v>18</v>
      </c>
      <c r="L7" s="15" t="s">
        <v>15</v>
      </c>
      <c r="M7" s="16">
        <v>18</v>
      </c>
      <c r="N7" s="17">
        <f>M7/$M$11</f>
        <v>0.21428571428571427</v>
      </c>
      <c r="O7" s="17"/>
      <c r="P7" s="18" t="s">
        <v>5</v>
      </c>
      <c r="Q7" s="19">
        <v>25</v>
      </c>
      <c r="R7" s="17">
        <f aca="true" t="shared" si="0" ref="R7:R13">Q7/$Q$14</f>
        <v>0.2976190476190476</v>
      </c>
    </row>
    <row r="8" spans="1:18" ht="19.5" customHeight="1">
      <c r="A8" s="20" t="s">
        <v>16</v>
      </c>
      <c r="B8" s="21">
        <v>0</v>
      </c>
      <c r="C8" s="21">
        <v>3</v>
      </c>
      <c r="D8" s="21">
        <v>0</v>
      </c>
      <c r="E8" s="21">
        <v>2</v>
      </c>
      <c r="F8" s="21">
        <v>2</v>
      </c>
      <c r="G8" s="21">
        <v>0</v>
      </c>
      <c r="H8" s="21">
        <v>0</v>
      </c>
      <c r="I8" s="21">
        <v>7</v>
      </c>
      <c r="J8" s="22">
        <f>SUM(B8:I8)</f>
        <v>14</v>
      </c>
      <c r="L8" s="15" t="s">
        <v>17</v>
      </c>
      <c r="M8" s="16">
        <v>14</v>
      </c>
      <c r="N8" s="17">
        <f>M8/$M$11</f>
        <v>0.16666666666666666</v>
      </c>
      <c r="O8" s="17"/>
      <c r="P8" s="18" t="s">
        <v>6</v>
      </c>
      <c r="Q8" s="19">
        <v>4</v>
      </c>
      <c r="R8" s="17">
        <f t="shared" si="0"/>
        <v>0.047619047619047616</v>
      </c>
    </row>
    <row r="9" spans="1:18" ht="19.5" customHeight="1">
      <c r="A9" s="20" t="s">
        <v>18</v>
      </c>
      <c r="B9" s="21">
        <v>5</v>
      </c>
      <c r="C9" s="21">
        <v>6</v>
      </c>
      <c r="D9" s="21">
        <v>0</v>
      </c>
      <c r="E9" s="21">
        <v>0</v>
      </c>
      <c r="F9" s="21">
        <v>1</v>
      </c>
      <c r="G9" s="21">
        <v>1</v>
      </c>
      <c r="H9" s="21">
        <v>0</v>
      </c>
      <c r="I9" s="21">
        <v>7</v>
      </c>
      <c r="J9" s="22">
        <f>SUM(B9:I9)</f>
        <v>20</v>
      </c>
      <c r="L9" s="15" t="s">
        <v>19</v>
      </c>
      <c r="M9" s="16">
        <v>20</v>
      </c>
      <c r="N9" s="17">
        <f>M9/$M$11</f>
        <v>0.23809523809523808</v>
      </c>
      <c r="O9" s="17"/>
      <c r="P9" s="18" t="s">
        <v>7</v>
      </c>
      <c r="Q9" s="19">
        <v>3</v>
      </c>
      <c r="R9" s="17">
        <f t="shared" si="0"/>
        <v>0.03571428571428571</v>
      </c>
    </row>
    <row r="10" spans="1:18" ht="19.5" customHeight="1" thickBot="1">
      <c r="A10" s="23" t="s">
        <v>20</v>
      </c>
      <c r="B10" s="24">
        <v>1</v>
      </c>
      <c r="C10" s="24">
        <v>0</v>
      </c>
      <c r="D10" s="24">
        <v>0</v>
      </c>
      <c r="E10" s="24">
        <v>0</v>
      </c>
      <c r="F10" s="24">
        <v>1</v>
      </c>
      <c r="G10" s="24">
        <v>0</v>
      </c>
      <c r="H10" s="24">
        <v>0</v>
      </c>
      <c r="I10" s="24">
        <v>0</v>
      </c>
      <c r="J10" s="25">
        <f>SUM(B10:I10)</f>
        <v>2</v>
      </c>
      <c r="L10" s="15" t="s">
        <v>21</v>
      </c>
      <c r="M10" s="16">
        <v>2</v>
      </c>
      <c r="N10" s="17">
        <f>M10/$M$11</f>
        <v>0.023809523809523808</v>
      </c>
      <c r="O10" s="17"/>
      <c r="P10" s="18" t="s">
        <v>8</v>
      </c>
      <c r="Q10" s="19">
        <v>15</v>
      </c>
      <c r="R10" s="17">
        <f t="shared" si="0"/>
        <v>0.17857142857142858</v>
      </c>
    </row>
    <row r="11" spans="1:18" ht="19.5" customHeight="1" thickBot="1">
      <c r="A11" s="26" t="s">
        <v>2</v>
      </c>
      <c r="B11" s="27">
        <f>SUM(B6:B10)</f>
        <v>14</v>
      </c>
      <c r="C11" s="27">
        <f aca="true" t="shared" si="1" ref="C11:I11">SUM(C6:C10)</f>
        <v>25</v>
      </c>
      <c r="D11" s="27">
        <f t="shared" si="1"/>
        <v>4</v>
      </c>
      <c r="E11" s="27">
        <f t="shared" si="1"/>
        <v>3</v>
      </c>
      <c r="F11" s="27">
        <f t="shared" si="1"/>
        <v>15</v>
      </c>
      <c r="G11" s="27">
        <f t="shared" si="1"/>
        <v>4</v>
      </c>
      <c r="H11" s="27">
        <f t="shared" si="1"/>
        <v>2</v>
      </c>
      <c r="I11" s="27">
        <f t="shared" si="1"/>
        <v>17</v>
      </c>
      <c r="J11" s="28">
        <f>SUM(J6:J10)</f>
        <v>84</v>
      </c>
      <c r="L11" s="29"/>
      <c r="M11" s="30">
        <f>SUM(M6:M10)</f>
        <v>84</v>
      </c>
      <c r="P11" s="18" t="s">
        <v>9</v>
      </c>
      <c r="Q11" s="19">
        <v>4</v>
      </c>
      <c r="R11" s="17">
        <f t="shared" si="0"/>
        <v>0.047619047619047616</v>
      </c>
    </row>
    <row r="12" spans="1:18" ht="19.5" customHeight="1" thickTop="1">
      <c r="A12" s="31" t="s">
        <v>22</v>
      </c>
      <c r="B12" s="32"/>
      <c r="C12" s="32"/>
      <c r="D12" s="32"/>
      <c r="E12" s="32"/>
      <c r="F12" s="32"/>
      <c r="G12" s="32"/>
      <c r="H12" s="32"/>
      <c r="I12" s="32"/>
      <c r="J12" s="33"/>
      <c r="P12" s="18" t="s">
        <v>10</v>
      </c>
      <c r="Q12" s="19">
        <v>2</v>
      </c>
      <c r="R12" s="17">
        <f t="shared" si="0"/>
        <v>0.023809523809523808</v>
      </c>
    </row>
    <row r="13" spans="1:18" ht="19.5" customHeight="1">
      <c r="A13" s="31"/>
      <c r="B13" s="32"/>
      <c r="C13" s="32"/>
      <c r="D13" s="32"/>
      <c r="E13" s="32"/>
      <c r="F13" s="32"/>
      <c r="G13" s="32"/>
      <c r="H13" s="32"/>
      <c r="I13" s="32"/>
      <c r="J13" s="33"/>
      <c r="P13" s="18" t="s">
        <v>11</v>
      </c>
      <c r="Q13" s="19">
        <v>17</v>
      </c>
      <c r="R13" s="17">
        <f t="shared" si="0"/>
        <v>0.20238095238095238</v>
      </c>
    </row>
    <row r="14" spans="1:17" ht="19.5" customHeight="1">
      <c r="A14" s="34"/>
      <c r="B14" s="7" t="s">
        <v>1</v>
      </c>
      <c r="C14" s="7"/>
      <c r="D14" s="7"/>
      <c r="E14" s="7"/>
      <c r="F14" s="7"/>
      <c r="G14" s="7"/>
      <c r="H14" s="7"/>
      <c r="I14" s="7"/>
      <c r="J14" s="8" t="s">
        <v>2</v>
      </c>
      <c r="Q14" s="2">
        <f>SUM(Q6:Q13)</f>
        <v>84</v>
      </c>
    </row>
    <row r="15" spans="1:10" ht="35.25" customHeight="1" thickBot="1">
      <c r="A15" s="9" t="s">
        <v>23</v>
      </c>
      <c r="B15" s="10" t="s">
        <v>4</v>
      </c>
      <c r="C15" s="10" t="s">
        <v>5</v>
      </c>
      <c r="D15" s="10" t="s">
        <v>6</v>
      </c>
      <c r="E15" s="10" t="s">
        <v>7</v>
      </c>
      <c r="F15" s="10" t="s">
        <v>8</v>
      </c>
      <c r="G15" s="10" t="s">
        <v>9</v>
      </c>
      <c r="H15" s="10" t="s">
        <v>10</v>
      </c>
      <c r="I15" s="10" t="s">
        <v>11</v>
      </c>
      <c r="J15" s="11"/>
    </row>
    <row r="16" spans="1:18" ht="19.5" customHeight="1" thickTop="1">
      <c r="A16" s="12" t="s">
        <v>24</v>
      </c>
      <c r="B16" s="13">
        <v>4</v>
      </c>
      <c r="C16" s="13">
        <v>8</v>
      </c>
      <c r="D16" s="13">
        <v>1</v>
      </c>
      <c r="E16" s="13">
        <v>0</v>
      </c>
      <c r="F16" s="13">
        <v>6</v>
      </c>
      <c r="G16" s="13">
        <v>0</v>
      </c>
      <c r="H16" s="13">
        <v>2</v>
      </c>
      <c r="I16" s="13">
        <v>5</v>
      </c>
      <c r="J16" s="14">
        <f>SUM(B16:I16)</f>
        <v>26</v>
      </c>
      <c r="L16" s="15" t="s">
        <v>24</v>
      </c>
      <c r="M16" s="16">
        <v>26</v>
      </c>
      <c r="N16" s="17">
        <f>M16/$M$20</f>
        <v>0.15476190476190477</v>
      </c>
      <c r="P16" s="18" t="s">
        <v>4</v>
      </c>
      <c r="Q16" s="19">
        <v>14</v>
      </c>
      <c r="R16" s="17">
        <f>Q16/$Q$23</f>
        <v>0.2028985507246377</v>
      </c>
    </row>
    <row r="17" spans="1:18" ht="19.5" customHeight="1">
      <c r="A17" s="20" t="s">
        <v>25</v>
      </c>
      <c r="B17" s="21">
        <v>8</v>
      </c>
      <c r="C17" s="21">
        <v>17</v>
      </c>
      <c r="D17" s="21">
        <v>3</v>
      </c>
      <c r="E17" s="21">
        <v>3</v>
      </c>
      <c r="F17" s="21">
        <v>9</v>
      </c>
      <c r="G17" s="21">
        <v>4</v>
      </c>
      <c r="H17" s="21">
        <v>0</v>
      </c>
      <c r="I17" s="21">
        <v>12</v>
      </c>
      <c r="J17" s="22">
        <f>SUM(B17:I17)</f>
        <v>56</v>
      </c>
      <c r="L17" s="15" t="s">
        <v>25</v>
      </c>
      <c r="M17" s="16">
        <v>56</v>
      </c>
      <c r="N17" s="17">
        <f>M17/$M$20</f>
        <v>0.3333333333333333</v>
      </c>
      <c r="P17" s="18" t="s">
        <v>5</v>
      </c>
      <c r="Q17" s="19">
        <v>25</v>
      </c>
      <c r="R17" s="17">
        <f aca="true" t="shared" si="2" ref="R17:R22">Q17/$Q$23</f>
        <v>0.36231884057971014</v>
      </c>
    </row>
    <row r="18" spans="1:18" ht="19.5" customHeight="1" thickBot="1">
      <c r="A18" s="23" t="s">
        <v>26</v>
      </c>
      <c r="B18" s="24">
        <v>2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5">
        <f>SUM(B18:I18)</f>
        <v>2</v>
      </c>
      <c r="L18" s="15" t="s">
        <v>26</v>
      </c>
      <c r="M18" s="16">
        <v>2</v>
      </c>
      <c r="N18" s="17">
        <f>M18/$M$20</f>
        <v>0.011904761904761904</v>
      </c>
      <c r="P18" s="18" t="s">
        <v>6</v>
      </c>
      <c r="Q18" s="19">
        <v>4</v>
      </c>
      <c r="R18" s="17">
        <f t="shared" si="2"/>
        <v>0.057971014492753624</v>
      </c>
    </row>
    <row r="19" spans="1:18" ht="19.5" customHeight="1" thickBot="1">
      <c r="A19" s="26" t="s">
        <v>2</v>
      </c>
      <c r="B19" s="27">
        <f>SUM(B16:B18)</f>
        <v>14</v>
      </c>
      <c r="C19" s="27">
        <f aca="true" t="shared" si="3" ref="C19:I19">SUM(C16:C18)</f>
        <v>25</v>
      </c>
      <c r="D19" s="27">
        <f t="shared" si="3"/>
        <v>4</v>
      </c>
      <c r="E19" s="27">
        <f t="shared" si="3"/>
        <v>3</v>
      </c>
      <c r="F19" s="27">
        <f t="shared" si="3"/>
        <v>15</v>
      </c>
      <c r="G19" s="27">
        <f t="shared" si="3"/>
        <v>4</v>
      </c>
      <c r="H19" s="27">
        <f t="shared" si="3"/>
        <v>2</v>
      </c>
      <c r="I19" s="27">
        <f t="shared" si="3"/>
        <v>17</v>
      </c>
      <c r="J19" s="28">
        <f>SUM(J16:J18)</f>
        <v>84</v>
      </c>
      <c r="L19" s="15" t="s">
        <v>2</v>
      </c>
      <c r="M19" s="16">
        <v>84</v>
      </c>
      <c r="N19" s="17">
        <f>M19/$M$20</f>
        <v>0.5</v>
      </c>
      <c r="P19" s="18" t="s">
        <v>7</v>
      </c>
      <c r="Q19" s="19">
        <v>3</v>
      </c>
      <c r="R19" s="17">
        <f t="shared" si="2"/>
        <v>0.043478260869565216</v>
      </c>
    </row>
    <row r="20" spans="1:18" ht="19.5" customHeight="1" thickTop="1">
      <c r="A20" s="35" t="s">
        <v>22</v>
      </c>
      <c r="B20" s="36"/>
      <c r="C20" s="36"/>
      <c r="D20" s="36"/>
      <c r="E20" s="36"/>
      <c r="F20" s="36"/>
      <c r="G20" s="36"/>
      <c r="H20" s="36"/>
      <c r="I20" s="36"/>
      <c r="J20" s="37"/>
      <c r="L20" s="38"/>
      <c r="M20" s="39">
        <f>SUM(M16:M19)</f>
        <v>168</v>
      </c>
      <c r="P20" s="18" t="s">
        <v>9</v>
      </c>
      <c r="Q20" s="19">
        <v>4</v>
      </c>
      <c r="R20" s="17">
        <f t="shared" si="2"/>
        <v>0.057971014492753624</v>
      </c>
    </row>
    <row r="21" spans="1:18" ht="19.5" customHeight="1">
      <c r="A21" s="35"/>
      <c r="B21" s="36"/>
      <c r="C21" s="36"/>
      <c r="D21" s="36"/>
      <c r="E21" s="36"/>
      <c r="F21" s="36"/>
      <c r="G21" s="36"/>
      <c r="H21" s="36"/>
      <c r="I21" s="36"/>
      <c r="J21" s="37"/>
      <c r="L21" s="38"/>
      <c r="M21" s="39"/>
      <c r="P21" s="18" t="s">
        <v>10</v>
      </c>
      <c r="Q21" s="19">
        <v>2</v>
      </c>
      <c r="R21" s="17">
        <f t="shared" si="2"/>
        <v>0.028985507246376812</v>
      </c>
    </row>
    <row r="22" spans="1:18" ht="19.5" customHeight="1">
      <c r="A22" s="40"/>
      <c r="B22" s="7" t="s">
        <v>1</v>
      </c>
      <c r="C22" s="7"/>
      <c r="D22" s="7"/>
      <c r="E22" s="7"/>
      <c r="F22" s="7"/>
      <c r="G22" s="7"/>
      <c r="H22" s="7"/>
      <c r="I22" s="7"/>
      <c r="J22" s="41"/>
      <c r="P22" s="18" t="s">
        <v>11</v>
      </c>
      <c r="Q22" s="19">
        <v>17</v>
      </c>
      <c r="R22" s="17">
        <f t="shared" si="2"/>
        <v>0.2463768115942029</v>
      </c>
    </row>
    <row r="23" spans="1:18" s="2" customFormat="1" ht="35.25" customHeight="1" thickBot="1">
      <c r="A23" s="42" t="s">
        <v>27</v>
      </c>
      <c r="B23" s="10" t="s">
        <v>4</v>
      </c>
      <c r="C23" s="10" t="s">
        <v>5</v>
      </c>
      <c r="D23" s="10" t="s">
        <v>6</v>
      </c>
      <c r="E23" s="10" t="s">
        <v>7</v>
      </c>
      <c r="F23" s="10" t="s">
        <v>8</v>
      </c>
      <c r="G23" s="10" t="s">
        <v>9</v>
      </c>
      <c r="H23" s="10" t="s">
        <v>10</v>
      </c>
      <c r="I23" s="10" t="s">
        <v>11</v>
      </c>
      <c r="J23" s="10" t="s">
        <v>28</v>
      </c>
      <c r="Q23" s="43">
        <f>SUM(Q16:Q22)</f>
        <v>69</v>
      </c>
      <c r="R23" s="17"/>
    </row>
    <row r="24" spans="1:10" ht="19.5" customHeight="1" thickBot="1" thickTop="1">
      <c r="A24" s="44" t="s">
        <v>29</v>
      </c>
      <c r="B24" s="45">
        <v>17</v>
      </c>
      <c r="C24" s="45">
        <v>15</v>
      </c>
      <c r="D24" s="45">
        <v>5</v>
      </c>
      <c r="E24" s="45">
        <v>3</v>
      </c>
      <c r="F24" s="45">
        <v>22</v>
      </c>
      <c r="G24" s="45">
        <v>4</v>
      </c>
      <c r="H24" s="45">
        <v>3</v>
      </c>
      <c r="I24" s="45">
        <v>13</v>
      </c>
      <c r="J24" s="46">
        <v>2</v>
      </c>
    </row>
    <row r="25" ht="15.75" thickTop="1">
      <c r="A25" s="47" t="s">
        <v>22</v>
      </c>
    </row>
    <row r="73" ht="14.25" customHeight="1"/>
    <row r="77" spans="1:10" ht="15">
      <c r="A77" s="39"/>
      <c r="B77" s="49"/>
      <c r="C77" s="49"/>
      <c r="D77" s="49"/>
      <c r="E77" s="49"/>
      <c r="F77" s="49"/>
      <c r="G77" s="49"/>
      <c r="H77" s="49"/>
      <c r="I77" s="49"/>
      <c r="J77" s="50"/>
    </row>
    <row r="78" spans="1:10" ht="15">
      <c r="A78" s="39"/>
      <c r="B78" s="49"/>
      <c r="C78" s="49"/>
      <c r="D78" s="49"/>
      <c r="E78" s="49"/>
      <c r="F78" s="49"/>
      <c r="G78" s="49"/>
      <c r="H78" s="49"/>
      <c r="I78" s="49"/>
      <c r="J78" s="50"/>
    </row>
    <row r="79" spans="1:10" ht="15">
      <c r="A79" s="39"/>
      <c r="B79" s="49"/>
      <c r="C79" s="49"/>
      <c r="D79" s="49"/>
      <c r="E79" s="49"/>
      <c r="F79" s="49"/>
      <c r="G79" s="49"/>
      <c r="H79" s="49"/>
      <c r="I79" s="49"/>
      <c r="J79" s="50"/>
    </row>
    <row r="80" spans="1:10" ht="15.75" thickBot="1">
      <c r="A80" s="51"/>
      <c r="B80" s="52"/>
      <c r="C80" s="52"/>
      <c r="D80" s="52"/>
      <c r="E80" s="52"/>
      <c r="F80" s="52"/>
      <c r="G80" s="52"/>
      <c r="H80" s="52"/>
      <c r="I80" s="52"/>
      <c r="J80" s="53"/>
    </row>
    <row r="81" spans="1:10" ht="15.75" thickTop="1">
      <c r="A81" s="54"/>
      <c r="B81" s="55"/>
      <c r="C81" s="55"/>
      <c r="D81" s="55"/>
      <c r="E81" s="55"/>
      <c r="F81" s="55"/>
      <c r="G81" s="55"/>
      <c r="H81" s="55"/>
      <c r="I81" s="55"/>
      <c r="J81" s="56"/>
    </row>
  </sheetData>
  <sheetProtection/>
  <mergeCells count="7">
    <mergeCell ref="B22:I22"/>
    <mergeCell ref="A1:J1"/>
    <mergeCell ref="A2:J2"/>
    <mergeCell ref="B4:I4"/>
    <mergeCell ref="J4:J5"/>
    <mergeCell ref="B14:I14"/>
    <mergeCell ref="J14:J15"/>
  </mergeCells>
  <printOptions horizontalCentered="1"/>
  <pageMargins left="0.7086614173228347" right="0.7086614173228347" top="0.7480314960629921" bottom="0.76" header="0.5905511811023623" footer="0.62"/>
  <pageSetup fitToHeight="0" horizontalDpi="600" verticalDpi="600" orientation="portrait" paperSize="9" scale="55" r:id="rId2"/>
  <headerFooter>
    <oddHeader>&amp;LCapítulo 9&amp;CESTADÍSTICAS UNALM 2018&amp;RPágina 112</oddHeader>
    <oddFooter>&amp;COFICINA DE PLANEAMIENTO - Unidad de Racionalización y Estadística</oddFooter>
  </headerFooter>
  <colBreaks count="1" manualBreakCount="1"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SheetLayoutView="100" zoomScalePageLayoutView="0" workbookViewId="0" topLeftCell="A1">
      <selection activeCell="M58" sqref="M58"/>
    </sheetView>
  </sheetViews>
  <sheetFormatPr defaultColWidth="11.421875" defaultRowHeight="15"/>
  <cols>
    <col min="1" max="1" width="2.00390625" style="0" customWidth="1"/>
    <col min="2" max="2" width="25.7109375" style="0" customWidth="1"/>
    <col min="3" max="5" width="14.57421875" style="73" customWidth="1"/>
    <col min="6" max="6" width="14.57421875" style="0" customWidth="1"/>
  </cols>
  <sheetData>
    <row r="1" spans="1:8" s="2" customFormat="1" ht="54" customHeight="1" thickTop="1">
      <c r="A1" s="54"/>
      <c r="B1" s="1" t="s">
        <v>30</v>
      </c>
      <c r="C1" s="1"/>
      <c r="D1" s="1"/>
      <c r="E1" s="1"/>
      <c r="F1" s="1"/>
      <c r="G1" s="39"/>
      <c r="H1" s="39"/>
    </row>
    <row r="3" spans="2:6" ht="15">
      <c r="B3" s="57" t="s">
        <v>1</v>
      </c>
      <c r="C3" s="57" t="s">
        <v>31</v>
      </c>
      <c r="D3" s="57" t="s">
        <v>32</v>
      </c>
      <c r="E3" s="57" t="s">
        <v>33</v>
      </c>
      <c r="F3" s="57" t="s">
        <v>34</v>
      </c>
    </row>
    <row r="4" spans="2:11" ht="15">
      <c r="B4" s="58" t="s">
        <v>4</v>
      </c>
      <c r="C4" s="59">
        <v>3</v>
      </c>
      <c r="D4" s="59">
        <v>14</v>
      </c>
      <c r="E4" s="59">
        <f aca="true" t="shared" si="0" ref="E4:E11">C4+D4</f>
        <v>17</v>
      </c>
      <c r="F4" s="60">
        <f>E4/$E$12</f>
        <v>0.2073170731707317</v>
      </c>
      <c r="J4" t="s">
        <v>31</v>
      </c>
      <c r="K4" t="s">
        <v>32</v>
      </c>
    </row>
    <row r="5" spans="2:11" ht="15">
      <c r="B5" s="58" t="s">
        <v>5</v>
      </c>
      <c r="C5" s="59">
        <v>9</v>
      </c>
      <c r="D5" s="59">
        <v>6</v>
      </c>
      <c r="E5" s="59">
        <f t="shared" si="0"/>
        <v>15</v>
      </c>
      <c r="F5" s="60">
        <f aca="true" t="shared" si="1" ref="F5:F11">E5/$E$12</f>
        <v>0.18292682926829268</v>
      </c>
      <c r="J5" s="61">
        <v>0.3902439024390244</v>
      </c>
      <c r="K5" s="61">
        <v>0.6097560975609756</v>
      </c>
    </row>
    <row r="6" spans="2:6" ht="15">
      <c r="B6" s="58" t="s">
        <v>6</v>
      </c>
      <c r="C6" s="59">
        <v>1</v>
      </c>
      <c r="D6" s="59">
        <v>4</v>
      </c>
      <c r="E6" s="59">
        <f t="shared" si="0"/>
        <v>5</v>
      </c>
      <c r="F6" s="60">
        <f t="shared" si="1"/>
        <v>0.06097560975609756</v>
      </c>
    </row>
    <row r="7" spans="2:11" ht="15">
      <c r="B7" s="58" t="s">
        <v>7</v>
      </c>
      <c r="C7" s="59">
        <v>0</v>
      </c>
      <c r="D7" s="59">
        <v>3</v>
      </c>
      <c r="E7" s="59">
        <f t="shared" si="0"/>
        <v>3</v>
      </c>
      <c r="F7" s="60">
        <f t="shared" si="1"/>
        <v>0.036585365853658534</v>
      </c>
      <c r="J7" t="s">
        <v>4</v>
      </c>
      <c r="K7" s="61">
        <v>0.2073170731707317</v>
      </c>
    </row>
    <row r="8" spans="2:11" ht="15">
      <c r="B8" s="58" t="s">
        <v>8</v>
      </c>
      <c r="C8" s="59">
        <v>11</v>
      </c>
      <c r="D8" s="59">
        <v>11</v>
      </c>
      <c r="E8" s="59">
        <f t="shared" si="0"/>
        <v>22</v>
      </c>
      <c r="F8" s="60">
        <f t="shared" si="1"/>
        <v>0.2682926829268293</v>
      </c>
      <c r="J8" t="s">
        <v>5</v>
      </c>
      <c r="K8" s="61">
        <v>0.18292682926829268</v>
      </c>
    </row>
    <row r="9" spans="2:11" ht="15">
      <c r="B9" s="58" t="s">
        <v>9</v>
      </c>
      <c r="C9" s="59">
        <v>1</v>
      </c>
      <c r="D9" s="59">
        <v>3</v>
      </c>
      <c r="E9" s="59">
        <f t="shared" si="0"/>
        <v>4</v>
      </c>
      <c r="F9" s="60">
        <f t="shared" si="1"/>
        <v>0.04878048780487805</v>
      </c>
      <c r="J9" t="s">
        <v>6</v>
      </c>
      <c r="K9" s="61">
        <v>0.06097560975609756</v>
      </c>
    </row>
    <row r="10" spans="2:11" ht="15">
      <c r="B10" s="58" t="s">
        <v>10</v>
      </c>
      <c r="C10" s="59">
        <v>2</v>
      </c>
      <c r="D10" s="59">
        <v>1</v>
      </c>
      <c r="E10" s="59">
        <f t="shared" si="0"/>
        <v>3</v>
      </c>
      <c r="F10" s="60">
        <f t="shared" si="1"/>
        <v>0.036585365853658534</v>
      </c>
      <c r="J10" t="s">
        <v>7</v>
      </c>
      <c r="K10" s="61">
        <v>0.036585365853658534</v>
      </c>
    </row>
    <row r="11" spans="2:11" ht="15.75" thickBot="1">
      <c r="B11" s="62" t="s">
        <v>11</v>
      </c>
      <c r="C11" s="63">
        <v>5</v>
      </c>
      <c r="D11" s="63">
        <v>8</v>
      </c>
      <c r="E11" s="63">
        <f t="shared" si="0"/>
        <v>13</v>
      </c>
      <c r="F11" s="64">
        <f t="shared" si="1"/>
        <v>0.15853658536585366</v>
      </c>
      <c r="J11" t="s">
        <v>8</v>
      </c>
      <c r="K11" s="61">
        <v>0.2682926829268293</v>
      </c>
    </row>
    <row r="12" spans="2:11" ht="15.75" thickBot="1">
      <c r="B12" s="65" t="s">
        <v>2</v>
      </c>
      <c r="C12" s="65">
        <f>SUM(C4:C11)</f>
        <v>32</v>
      </c>
      <c r="D12" s="65">
        <f>SUM(D4:D11)</f>
        <v>50</v>
      </c>
      <c r="E12" s="66">
        <f>SUM(E4:E11)</f>
        <v>82</v>
      </c>
      <c r="F12" s="67">
        <f>SUM(F4:F11)</f>
        <v>1</v>
      </c>
      <c r="J12" t="s">
        <v>9</v>
      </c>
      <c r="K12" s="61">
        <v>0.04878048780487805</v>
      </c>
    </row>
    <row r="13" spans="2:11" ht="15.75" thickBot="1">
      <c r="B13" s="66" t="s">
        <v>35</v>
      </c>
      <c r="C13" s="68">
        <f>C12/E12</f>
        <v>0.3902439024390244</v>
      </c>
      <c r="D13" s="68">
        <f>D12/E12</f>
        <v>0.6097560975609756</v>
      </c>
      <c r="E13" s="69">
        <v>1</v>
      </c>
      <c r="F13" s="70"/>
      <c r="J13" t="s">
        <v>10</v>
      </c>
      <c r="K13" s="61">
        <v>0.036585365853658534</v>
      </c>
    </row>
    <row r="14" spans="2:11" ht="15">
      <c r="B14" s="71" t="s">
        <v>22</v>
      </c>
      <c r="C14" s="72"/>
      <c r="J14" t="s">
        <v>11</v>
      </c>
      <c r="K14" s="61">
        <v>0.15853658536585366</v>
      </c>
    </row>
    <row r="46" spans="1:8" ht="15">
      <c r="A46" s="74"/>
      <c r="B46" s="74"/>
      <c r="C46" s="75"/>
      <c r="D46" s="75"/>
      <c r="E46" s="75"/>
      <c r="F46" s="74"/>
      <c r="G46" s="74"/>
      <c r="H46" s="74"/>
    </row>
    <row r="47" spans="1:7" ht="15.75" thickBot="1">
      <c r="A47" s="74"/>
      <c r="B47" s="76"/>
      <c r="C47" s="77"/>
      <c r="D47" s="77"/>
      <c r="E47" s="77"/>
      <c r="F47" s="76"/>
      <c r="G47" s="74"/>
    </row>
    <row r="48" ht="15.75" thickTop="1">
      <c r="G48" s="74"/>
    </row>
  </sheetData>
  <sheetProtection/>
  <mergeCells count="1">
    <mergeCell ref="B1:F1"/>
  </mergeCells>
  <printOptions horizontalCentered="1"/>
  <pageMargins left="0.7086614173228347" right="0.7086614173228347" top="0.7480314960629921" bottom="0.85" header="0.54" footer="0.63"/>
  <pageSetup fitToHeight="0" horizontalDpi="600" verticalDpi="600" orientation="portrait" paperSize="9" r:id="rId2"/>
  <headerFooter>
    <oddHeader>&amp;LCapítulo 9&amp;CESTADÍSTICAS UNALM 2018&amp;RPágina 113</oddHeader>
    <oddFooter>&amp;COFICINA DE PLANEAMIENTO - Unidad de Racionalización y Estadística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2019-12-05T18:50:26Z</dcterms:created>
  <dcterms:modified xsi:type="dcterms:W3CDTF">2019-12-05T18:53:33Z</dcterms:modified>
  <cp:category/>
  <cp:version/>
  <cp:contentType/>
  <cp:contentStatus/>
</cp:coreProperties>
</file>